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50.80.35\Grupos013\Finanzas Publicas\1. Base\Ley de Responsabilidad Fiscal\Anexos\2024\Anexo II\Para enviar en miles\"/>
    </mc:Choice>
  </mc:AlternateContent>
  <bookViews>
    <workbookView xWindow="0" yWindow="0" windowWidth="20490" windowHeight="762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80" i="28" l="1"/>
  <c r="I74" i="28" l="1"/>
  <c r="J70" i="28"/>
  <c r="I70" i="28"/>
  <c r="H70" i="28"/>
  <c r="E70" i="28"/>
  <c r="J50" i="28"/>
  <c r="H50" i="28"/>
  <c r="J39" i="28"/>
  <c r="I39" i="28"/>
  <c r="H39" i="28"/>
  <c r="E39" i="28"/>
  <c r="J10" i="28"/>
  <c r="I10" i="28"/>
  <c r="H10" i="28"/>
  <c r="J74" i="28" l="1"/>
  <c r="E74" i="28"/>
  <c r="H74" i="28"/>
  <c r="E47" i="28"/>
  <c r="E25" i="28"/>
  <c r="E50" i="28"/>
  <c r="I50" i="28"/>
  <c r="E33" i="28"/>
  <c r="E8" i="28"/>
  <c r="H8" i="28"/>
  <c r="I8" i="28"/>
  <c r="J8" i="28"/>
  <c r="I33" i="28"/>
  <c r="E46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<sst xmlns="http://schemas.openxmlformats.org/spreadsheetml/2006/main" count="150" uniqueCount="95">
  <si>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</si>
  <si>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</si>
  <si>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</si>
  <si>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</si>
  <si>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</si>
  <si>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</si>
  <si>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</si>
  <si>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</si>
  <si>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</si>
  <si>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</si>
  <si>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</si>
  <si>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</si>
  <si>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</si>
  <si>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</si>
  <si>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</si>
  <si>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</si>
  <si>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</si>
  <si>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</si>
  <si>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</si>
  <si>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</si>
  <si>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</si>
  <si>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</si>
  <si>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</si>
  <si>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</si>
  <si>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</si>
  <si>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</si>
  <si>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</si>
  <si>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</si>
  <si>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</si>
  <si>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</si>
  <si>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</si>
  <si>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</si>
  <si>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</si>
  <si>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</si>
  <si>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</si>
  <si>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</si>
  <si>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</si>
  <si>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</si>
  <si>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</si>
  <si>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</si>
  <si>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</si>
  <si>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</si>
  <si>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</si>
  <si>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</si>
  <si>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</si>
  <si>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</si>
  <si>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</si>
  <si>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</si>
  <si>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</si>
  <si>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</si>
  <si>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</si>
  <si>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</si>
  <si>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</si>
  <si>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</si>
  <si>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</si>
  <si>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</si>
  <si>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</si>
  <si>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</si>
  <si>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</si>
  <si>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</si>
  <si>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</si>
  <si>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</si>
  <si>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</si>
  <si>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</si>
  <si>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</si>
  <si>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</si>
  <si>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</si>
  <si>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</si>
  <si>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</si>
  <si>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</si>
  <si>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</si>
  <si>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</si>
  <si>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</si>
  <si>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</si>
  <si>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</si>
  <si>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</si>
  <si>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</si>
  <si>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</si>
  <si>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</si>
  <si>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</si>
  <si>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</si>
  <si>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</si>
  <si>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</si>
  <si>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</si>
  <si>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</si>
  <si>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</si>
  <si>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</si>
  <si>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</si>
  <si>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</si>
  <si>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Título de Deuda Clase 2 vto. 2027</t>
  </si>
  <si>
    <t>Etapa NOVIEMBRE 2024</t>
  </si>
  <si>
    <t>STOCK DE DEUDA AL 30-11-2024</t>
  </si>
  <si>
    <t>(2) Los servicios de la deuda corresponden al período de Enero-Noviembre 2024</t>
  </si>
  <si>
    <t>(4) El tipo de cambio utilizado para la conversión de deuda en moneda de origen extranjera a pesos corrientes es el correspondiente al cambio vendedor del Banco Nación del último día hábil del mes 29/11/2024 USD:$ 1011,50</t>
  </si>
  <si>
    <t>EUR:$ 1071,0774 KWD:$ 3280,84.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</si>
</sst>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1.85546875" style="9" customWidth="1"/>
    <col min="6" max="6" width="15.5703125" style="9" customWidth="1"/>
    <col min="7" max="7" width="23.42578125" style="9" bestFit="1" customWidth="1"/>
    <col min="8" max="8" width="23.7109375" style="3" customWidth="1"/>
    <col min="9" max="9" width="22.140625" style="3" bestFit="1" customWidth="1"/>
    <col min="10" max="10" width="23.85546875" style="3" bestFit="1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90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91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4685049.1574098282</v>
      </c>
      <c r="F7" s="27"/>
      <c r="G7" s="27">
        <f>G8+G10</f>
        <v>0</v>
      </c>
      <c r="H7" s="27">
        <f>H8+H10</f>
        <v>2711597.9294839995</v>
      </c>
      <c r="I7" s="27">
        <f>I8+I10</f>
        <v>373284.7954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948588.99970982806</v>
      </c>
      <c r="F8" s="32"/>
      <c r="G8" s="33">
        <f>SUM(G9:G9)</f>
        <v>0</v>
      </c>
      <c r="H8" s="34">
        <f>SUM(H9:H9)</f>
        <v>142938.06845999998</v>
      </c>
      <c r="I8" s="31">
        <f>SUM(I9:I9)</f>
        <v>55211.361309999993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948588.99970982806</v>
      </c>
      <c r="F9" s="37">
        <v>2030</v>
      </c>
      <c r="G9" s="36">
        <v>0</v>
      </c>
      <c r="H9" s="38">
        <v>142938.06845999998</v>
      </c>
      <c r="I9" s="36">
        <v>55211.361309999993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SUM(E11:E23)</f>
        <v>3736460.1576999999</v>
      </c>
      <c r="F10" s="32"/>
      <c r="G10" s="31">
        <f>SUM(G11:G23)</f>
        <v>0</v>
      </c>
      <c r="H10" s="31">
        <f>SUM(H11:H23)</f>
        <v>2568659.8610239998</v>
      </c>
      <c r="I10" s="31">
        <f>SUM(I11:I23)</f>
        <v>318073.43409</v>
      </c>
      <c r="J10" s="31">
        <f>SUM(J11:J23)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633184.88529000001</v>
      </c>
      <c r="F11" s="37">
        <v>2026</v>
      </c>
      <c r="G11" s="36">
        <v>0</v>
      </c>
      <c r="H11" s="38">
        <v>272065.38999</v>
      </c>
      <c r="I11" s="36">
        <v>55005.578999999991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381495.48563000001</v>
      </c>
      <c r="F12" s="37">
        <v>2026</v>
      </c>
      <c r="G12" s="36">
        <v>0</v>
      </c>
      <c r="H12" s="38">
        <v>163920.08161000005</v>
      </c>
      <c r="I12" s="36">
        <v>33140.999650000005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325828.19412</v>
      </c>
      <c r="F13" s="37">
        <v>2026</v>
      </c>
      <c r="G13" s="36">
        <v>0</v>
      </c>
      <c r="H13" s="38">
        <v>140001.09095000001</v>
      </c>
      <c r="I13" s="36">
        <v>28305.111020000004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555751.07441999996</v>
      </c>
      <c r="F14" s="37">
        <v>2026</v>
      </c>
      <c r="G14" s="36">
        <v>0</v>
      </c>
      <c r="H14" s="38">
        <v>238793.81247400003</v>
      </c>
      <c r="I14" s="36">
        <v>48278.805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306982.72523000004</v>
      </c>
      <c r="F15" s="37">
        <v>2026</v>
      </c>
      <c r="G15" s="36">
        <v>0</v>
      </c>
      <c r="H15" s="38">
        <v>131903.61422999998</v>
      </c>
      <c r="I15" s="36">
        <v>26667.981070000002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545628.90700999997</v>
      </c>
      <c r="F16" s="37">
        <v>2026</v>
      </c>
      <c r="G16" s="36">
        <v>0</v>
      </c>
      <c r="H16" s="38">
        <v>194023.07039999997</v>
      </c>
      <c r="I16" s="36">
        <v>45490.334470000002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128648.49546999999</v>
      </c>
      <c r="F17" s="37">
        <v>2027</v>
      </c>
      <c r="G17" s="36">
        <v>0</v>
      </c>
      <c r="H17" s="38">
        <v>40201.732709999997</v>
      </c>
      <c r="I17" s="36">
        <v>10580.432720000001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104563.37744</v>
      </c>
      <c r="F18" s="37">
        <v>2027</v>
      </c>
      <c r="G18" s="36">
        <v>0</v>
      </c>
      <c r="H18" s="38">
        <v>32675.305990000004</v>
      </c>
      <c r="I18" s="36">
        <v>8599.6013899999998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190130.89033000002</v>
      </c>
      <c r="F19" s="37">
        <v>2027</v>
      </c>
      <c r="G19" s="36">
        <v>0</v>
      </c>
      <c r="H19" s="38">
        <v>59414.540420000012</v>
      </c>
      <c r="I19" s="36">
        <v>15636.926700000002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140969.97857000001</v>
      </c>
      <c r="F20" s="37">
        <v>2027</v>
      </c>
      <c r="G20" s="36">
        <v>0</v>
      </c>
      <c r="H20" s="38">
        <v>44052.107870000007</v>
      </c>
      <c r="I20" s="36">
        <v>11593.787929999999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413899.50404000003</v>
      </c>
      <c r="F21" s="37">
        <v>2027</v>
      </c>
      <c r="G21" s="36">
        <v>0</v>
      </c>
      <c r="H21" s="38">
        <v>129340.62824999999</v>
      </c>
      <c r="I21" s="36">
        <v>34040.319289999999</v>
      </c>
      <c r="J21" s="39">
        <v>0</v>
      </c>
      <c r="K21" s="35"/>
    </row>
    <row r="22" spans="2:11" s="3" customFormat="1" ht="13.5" customHeight="1">
      <c r="B22" s="28"/>
      <c r="C22" s="29" t="s">
        <v>70</v>
      </c>
      <c r="D22" s="1" t="s">
        <v>7</v>
      </c>
      <c r="E22" s="36">
        <v>0</v>
      </c>
      <c r="F22" s="37">
        <v>2023</v>
      </c>
      <c r="G22" s="36">
        <v>0</v>
      </c>
      <c r="H22" s="38">
        <v>1117063.1024799997</v>
      </c>
      <c r="I22" s="36">
        <v>88.752960000000002</v>
      </c>
      <c r="J22" s="39">
        <v>0</v>
      </c>
      <c r="K22" s="35"/>
    </row>
    <row r="23" spans="2:11" s="3" customFormat="1" ht="13.5" customHeight="1" thickBot="1">
      <c r="B23" s="28"/>
      <c r="C23" s="29" t="s">
        <v>71</v>
      </c>
      <c r="D23" s="1" t="s">
        <v>7</v>
      </c>
      <c r="E23" s="36">
        <v>9376.6401500000011</v>
      </c>
      <c r="F23" s="37">
        <v>2026</v>
      </c>
      <c r="G23" s="36">
        <v>0</v>
      </c>
      <c r="H23" s="38">
        <v>5205.3836500000007</v>
      </c>
      <c r="I23" s="36">
        <v>644.80288999999993</v>
      </c>
      <c r="J23" s="39">
        <v>0</v>
      </c>
      <c r="K23" s="35"/>
    </row>
    <row r="24" spans="2:11" s="3" customFormat="1" ht="13.5" thickBot="1">
      <c r="B24" s="24" t="s">
        <v>39</v>
      </c>
      <c r="C24" s="25"/>
      <c r="D24" s="26"/>
      <c r="E24" s="27">
        <f>E25+E33+E39</f>
        <v>269725147.22499001</v>
      </c>
      <c r="F24" s="40"/>
      <c r="G24" s="27">
        <f>G25+G33+G39</f>
        <v>5559393.2224999992</v>
      </c>
      <c r="H24" s="41">
        <f>H25+H33+H39</f>
        <v>35279975.92701</v>
      </c>
      <c r="I24" s="27">
        <f>I25+I33+I39</f>
        <v>13718976.637070138</v>
      </c>
      <c r="J24" s="27">
        <f>J25+J33+J39</f>
        <v>141522.76156986243</v>
      </c>
    </row>
    <row r="25" spans="2:11" s="3" customFormat="1" ht="13.5" customHeight="1">
      <c r="B25" s="28" t="s">
        <v>41</v>
      </c>
      <c r="C25" s="29"/>
      <c r="D25" s="30"/>
      <c r="E25" s="34">
        <f>SUM(E26:E32)</f>
        <v>45270089.46514</v>
      </c>
      <c r="F25" s="42"/>
      <c r="G25" s="33">
        <f>SUM(G26:G32)</f>
        <v>3910116.7531699995</v>
      </c>
      <c r="H25" s="34">
        <f>SUM(H26:H32)</f>
        <v>3537719.3049099999</v>
      </c>
      <c r="I25" s="34">
        <f>SUM(I26:I32)</f>
        <v>2371487.4392751376</v>
      </c>
      <c r="J25" s="34">
        <f>SUM(J26:J32)</f>
        <v>17446.178634862426</v>
      </c>
      <c r="K25" s="35"/>
    </row>
    <row r="26" spans="2:11" s="3" customFormat="1" ht="13.5" customHeight="1">
      <c r="B26" s="28"/>
      <c r="C26" s="43" t="s">
        <v>8</v>
      </c>
      <c r="D26" s="1" t="s">
        <v>26</v>
      </c>
      <c r="E26" s="39">
        <v>851110.64398000005</v>
      </c>
      <c r="F26" s="44">
        <v>2025</v>
      </c>
      <c r="G26" s="36">
        <v>0</v>
      </c>
      <c r="H26" s="39">
        <v>732156.43790999998</v>
      </c>
      <c r="I26" s="39">
        <v>45221.195570137577</v>
      </c>
      <c r="J26" s="39">
        <v>16960.532829862426</v>
      </c>
      <c r="K26" s="35"/>
    </row>
    <row r="27" spans="2:11" s="3" customFormat="1" ht="13.5" customHeight="1">
      <c r="B27" s="28"/>
      <c r="C27" s="43" t="s">
        <v>9</v>
      </c>
      <c r="D27" s="1" t="s">
        <v>26</v>
      </c>
      <c r="E27" s="39">
        <v>43809.460869999995</v>
      </c>
      <c r="F27" s="44">
        <v>2025</v>
      </c>
      <c r="G27" s="36">
        <v>0</v>
      </c>
      <c r="H27" s="39">
        <v>37821.386439999995</v>
      </c>
      <c r="I27" s="39">
        <v>1919.355515</v>
      </c>
      <c r="J27" s="39">
        <v>479.83420499999994</v>
      </c>
      <c r="K27" s="35"/>
    </row>
    <row r="28" spans="2:11" s="3" customFormat="1" ht="13.5" customHeight="1">
      <c r="B28" s="28"/>
      <c r="C28" s="45" t="s">
        <v>87</v>
      </c>
      <c r="D28" s="1" t="s">
        <v>26</v>
      </c>
      <c r="E28" s="39">
        <v>0</v>
      </c>
      <c r="F28" s="44">
        <v>2024</v>
      </c>
      <c r="G28" s="36">
        <v>0</v>
      </c>
      <c r="H28" s="39">
        <v>160418.29578000001</v>
      </c>
      <c r="I28" s="39">
        <v>6385.1598800000002</v>
      </c>
      <c r="J28" s="39">
        <v>0</v>
      </c>
      <c r="K28" s="35"/>
    </row>
    <row r="29" spans="2:11" s="3" customFormat="1" ht="13.5" customHeight="1">
      <c r="B29" s="28"/>
      <c r="C29" s="45" t="s">
        <v>72</v>
      </c>
      <c r="D29" s="1" t="s">
        <v>26</v>
      </c>
      <c r="E29" s="39">
        <v>28442360.92083</v>
      </c>
      <c r="F29" s="44">
        <v>2035</v>
      </c>
      <c r="G29" s="36">
        <v>3381146.7123799995</v>
      </c>
      <c r="H29" s="39">
        <v>1949498.7600399998</v>
      </c>
      <c r="I29" s="39">
        <v>1440023.6599299998</v>
      </c>
      <c r="J29" s="39">
        <v>0</v>
      </c>
      <c r="K29" s="35"/>
    </row>
    <row r="30" spans="2:11" s="3" customFormat="1" ht="13.5" customHeight="1">
      <c r="B30" s="28"/>
      <c r="C30" s="45" t="s">
        <v>81</v>
      </c>
      <c r="D30" s="1" t="s">
        <v>26</v>
      </c>
      <c r="E30" s="39">
        <v>12611783.50481</v>
      </c>
      <c r="F30" s="44">
        <v>2036</v>
      </c>
      <c r="G30" s="36">
        <v>528970.04079</v>
      </c>
      <c r="H30" s="39">
        <v>500505.20707999996</v>
      </c>
      <c r="I30" s="39">
        <v>713880.94012000004</v>
      </c>
      <c r="J30" s="39">
        <v>0</v>
      </c>
      <c r="K30" s="35"/>
    </row>
    <row r="31" spans="2:11" s="3" customFormat="1" ht="13.5" customHeight="1">
      <c r="B31" s="28"/>
      <c r="C31" s="45" t="s">
        <v>85</v>
      </c>
      <c r="D31" s="1" t="s">
        <v>26</v>
      </c>
      <c r="E31" s="39">
        <v>1785004.23581</v>
      </c>
      <c r="F31" s="44">
        <v>2042</v>
      </c>
      <c r="G31" s="36">
        <v>0</v>
      </c>
      <c r="H31" s="39">
        <v>93479.217659999995</v>
      </c>
      <c r="I31" s="39">
        <v>114402.74106</v>
      </c>
      <c r="J31" s="39">
        <v>5.8115999999999994</v>
      </c>
      <c r="K31" s="35"/>
    </row>
    <row r="32" spans="2:11" s="3" customFormat="1" ht="13.5" customHeight="1">
      <c r="B32" s="28"/>
      <c r="C32" s="45" t="s">
        <v>80</v>
      </c>
      <c r="D32" s="1" t="s">
        <v>26</v>
      </c>
      <c r="E32" s="39">
        <v>1536020.69884</v>
      </c>
      <c r="F32" s="44">
        <v>2036</v>
      </c>
      <c r="G32" s="36">
        <v>0</v>
      </c>
      <c r="H32" s="39">
        <v>63840</v>
      </c>
      <c r="I32" s="39">
        <v>49654.387200000005</v>
      </c>
      <c r="J32" s="39">
        <v>0</v>
      </c>
      <c r="K32" s="35"/>
    </row>
    <row r="33" spans="2:11" s="3" customFormat="1" ht="13.5" customHeight="1">
      <c r="B33" s="28" t="s">
        <v>42</v>
      </c>
      <c r="C33" s="29"/>
      <c r="D33" s="1"/>
      <c r="E33" s="34">
        <f>SUM(E34:E38)</f>
        <v>56372283.23319</v>
      </c>
      <c r="F33" s="42"/>
      <c r="G33" s="31">
        <f>SUM(G34:G38)</f>
        <v>1649276.46933</v>
      </c>
      <c r="H33" s="34">
        <f>SUM(H34:H38)</f>
        <v>2147166.6140000001</v>
      </c>
      <c r="I33" s="31">
        <f>SUM(I34:I38)</f>
        <v>2668199.2020850005</v>
      </c>
      <c r="J33" s="31">
        <f>SUM(J34:J38)</f>
        <v>15656.176065000001</v>
      </c>
      <c r="K33" s="35"/>
    </row>
    <row r="34" spans="2:11" s="3" customFormat="1" ht="13.5" customHeight="1">
      <c r="B34" s="28"/>
      <c r="C34" s="29" t="s">
        <v>27</v>
      </c>
      <c r="D34" s="1" t="s">
        <v>26</v>
      </c>
      <c r="E34" s="39">
        <v>8638429.3235499989</v>
      </c>
      <c r="F34" s="44">
        <v>2038</v>
      </c>
      <c r="G34" s="36">
        <v>0</v>
      </c>
      <c r="H34" s="39">
        <v>602691.31720000005</v>
      </c>
      <c r="I34" s="36">
        <v>590218.14645</v>
      </c>
      <c r="J34" s="36">
        <v>0</v>
      </c>
      <c r="K34" s="35"/>
    </row>
    <row r="35" spans="2:11" s="3" customFormat="1" ht="13.5" customHeight="1">
      <c r="B35" s="28"/>
      <c r="C35" s="45" t="s">
        <v>76</v>
      </c>
      <c r="D35" s="1" t="s">
        <v>26</v>
      </c>
      <c r="E35" s="39">
        <v>965976.28938999993</v>
      </c>
      <c r="F35" s="44">
        <v>2046</v>
      </c>
      <c r="G35" s="36">
        <v>0</v>
      </c>
      <c r="H35" s="39">
        <v>19718.456489999997</v>
      </c>
      <c r="I35" s="36">
        <v>28467.920180000001</v>
      </c>
      <c r="J35" s="36">
        <v>0</v>
      </c>
      <c r="K35" s="35"/>
    </row>
    <row r="36" spans="2:11" s="3" customFormat="1" ht="13.5" customHeight="1">
      <c r="B36" s="28"/>
      <c r="C36" s="45" t="s">
        <v>84</v>
      </c>
      <c r="D36" s="1" t="s">
        <v>26</v>
      </c>
      <c r="E36" s="39">
        <v>11455823.188850001</v>
      </c>
      <c r="F36" s="44">
        <v>2037</v>
      </c>
      <c r="G36" s="36">
        <v>308032.91956000001</v>
      </c>
      <c r="H36" s="39">
        <v>0</v>
      </c>
      <c r="I36" s="36">
        <v>345408.08893000003</v>
      </c>
      <c r="J36" s="36">
        <v>0</v>
      </c>
      <c r="K36" s="35"/>
    </row>
    <row r="37" spans="2:11" s="3" customFormat="1" ht="13.5" customHeight="1">
      <c r="B37" s="28"/>
      <c r="C37" s="45" t="s">
        <v>86</v>
      </c>
      <c r="D37" s="1" t="s">
        <v>26</v>
      </c>
      <c r="E37" s="39">
        <v>11564920.514</v>
      </c>
      <c r="F37" s="44">
        <v>2050</v>
      </c>
      <c r="G37" s="36">
        <v>1341243.5497699999</v>
      </c>
      <c r="H37" s="39">
        <v>0</v>
      </c>
      <c r="I37" s="36">
        <v>560211.6251249999</v>
      </c>
      <c r="J37" s="36">
        <v>15656.176065000001</v>
      </c>
      <c r="K37" s="35"/>
    </row>
    <row r="38" spans="2:11" s="3" customFormat="1" ht="13.5" customHeight="1">
      <c r="B38" s="28"/>
      <c r="C38" s="29" t="s">
        <v>25</v>
      </c>
      <c r="D38" s="1" t="s">
        <v>26</v>
      </c>
      <c r="E38" s="39">
        <v>23747133.917400002</v>
      </c>
      <c r="F38" s="44">
        <v>2038</v>
      </c>
      <c r="G38" s="36">
        <v>0</v>
      </c>
      <c r="H38" s="39">
        <v>1524756.8403099999</v>
      </c>
      <c r="I38" s="36">
        <v>1143893.4214000001</v>
      </c>
      <c r="J38" s="36">
        <v>0</v>
      </c>
      <c r="K38" s="35"/>
    </row>
    <row r="39" spans="2:11" s="3" customFormat="1" ht="13.5" customHeight="1">
      <c r="B39" s="28" t="s">
        <v>20</v>
      </c>
      <c r="C39" s="29"/>
      <c r="D39" s="1"/>
      <c r="E39" s="34">
        <f>SUM(E40:E44)</f>
        <v>168082774.52666</v>
      </c>
      <c r="F39" s="42"/>
      <c r="G39" s="31">
        <f t="shared" ref="G39:J39" si="0">SUM(G40:G44)</f>
        <v>0</v>
      </c>
      <c r="H39" s="34">
        <f t="shared" si="0"/>
        <v>29595090.008099999</v>
      </c>
      <c r="I39" s="34">
        <f t="shared" si="0"/>
        <v>8679289.9957100004</v>
      </c>
      <c r="J39" s="34">
        <f t="shared" si="0"/>
        <v>108420.40687000001</v>
      </c>
      <c r="K39" s="35"/>
    </row>
    <row r="40" spans="2:11" s="3" customFormat="1" ht="13.5" customHeight="1">
      <c r="B40" s="28"/>
      <c r="C40" s="29" t="s">
        <v>45</v>
      </c>
      <c r="D40" s="1" t="s">
        <v>26</v>
      </c>
      <c r="E40" s="39">
        <v>22028222.2447</v>
      </c>
      <c r="F40" s="44">
        <v>2028</v>
      </c>
      <c r="G40" s="36">
        <v>0</v>
      </c>
      <c r="H40" s="39">
        <v>4764977.7738899998</v>
      </c>
      <c r="I40" s="36">
        <v>1705166.7870399999</v>
      </c>
      <c r="J40" s="36">
        <v>0</v>
      </c>
      <c r="K40" s="35"/>
    </row>
    <row r="41" spans="2:11" s="3" customFormat="1" ht="13.5" customHeight="1">
      <c r="B41" s="28"/>
      <c r="C41" s="29" t="s">
        <v>82</v>
      </c>
      <c r="D41" s="1" t="s">
        <v>26</v>
      </c>
      <c r="E41" s="39">
        <v>75862500</v>
      </c>
      <c r="F41" s="44">
        <v>2036</v>
      </c>
      <c r="G41" s="36">
        <v>0</v>
      </c>
      <c r="H41" s="39">
        <v>0</v>
      </c>
      <c r="I41" s="36">
        <v>2648801.6681599999</v>
      </c>
      <c r="J41" s="36">
        <v>0</v>
      </c>
      <c r="K41" s="35"/>
    </row>
    <row r="42" spans="2:11" s="3" customFormat="1" ht="13.5" customHeight="1">
      <c r="B42" s="28"/>
      <c r="C42" s="29" t="s">
        <v>48</v>
      </c>
      <c r="D42" s="1" t="s">
        <v>26</v>
      </c>
      <c r="E42" s="39">
        <v>8466255</v>
      </c>
      <c r="F42" s="44">
        <v>2025</v>
      </c>
      <c r="G42" s="36">
        <v>0</v>
      </c>
      <c r="H42" s="39">
        <v>15224741</v>
      </c>
      <c r="I42" s="36">
        <v>1747126.4367489628</v>
      </c>
      <c r="J42" s="36">
        <v>61047.992861037368</v>
      </c>
      <c r="K42" s="35"/>
    </row>
    <row r="43" spans="2:11" s="3" customFormat="1" ht="13.5" customHeight="1">
      <c r="B43" s="28"/>
      <c r="C43" s="29" t="s">
        <v>49</v>
      </c>
      <c r="D43" s="1" t="s">
        <v>26</v>
      </c>
      <c r="E43" s="39">
        <v>8446025</v>
      </c>
      <c r="F43" s="44">
        <v>2025</v>
      </c>
      <c r="G43" s="36">
        <v>0</v>
      </c>
      <c r="H43" s="39">
        <v>7612370.5</v>
      </c>
      <c r="I43" s="36">
        <v>1268679.7423810372</v>
      </c>
      <c r="J43" s="36">
        <v>47372.414008962638</v>
      </c>
      <c r="K43" s="35"/>
    </row>
    <row r="44" spans="2:11" s="3" customFormat="1" ht="13.5" customHeight="1" thickBot="1">
      <c r="B44" s="28"/>
      <c r="C44" s="29" t="s">
        <v>69</v>
      </c>
      <c r="D44" s="46" t="s">
        <v>26</v>
      </c>
      <c r="E44" s="39">
        <v>53279772.281959996</v>
      </c>
      <c r="F44" s="44">
        <v>2036</v>
      </c>
      <c r="G44" s="47">
        <v>0</v>
      </c>
      <c r="H44" s="39">
        <v>1993000.7342100001</v>
      </c>
      <c r="I44" s="36">
        <v>1309515.3613800001</v>
      </c>
      <c r="J44" s="36">
        <v>0</v>
      </c>
      <c r="K44" s="35"/>
    </row>
    <row r="45" spans="2:11" s="3" customFormat="1" ht="13.5" thickBot="1">
      <c r="B45" s="24" t="s">
        <v>10</v>
      </c>
      <c r="C45" s="25"/>
      <c r="D45" s="46"/>
      <c r="E45" s="27">
        <v>0</v>
      </c>
      <c r="F45" s="40"/>
      <c r="G45" s="27">
        <v>0</v>
      </c>
      <c r="H45" s="41">
        <v>0</v>
      </c>
      <c r="I45" s="27">
        <v>0</v>
      </c>
      <c r="J45" s="27">
        <v>0</v>
      </c>
    </row>
    <row r="46" spans="2:11" s="3" customFormat="1" ht="13.5" thickBot="1">
      <c r="B46" s="24" t="s">
        <v>38</v>
      </c>
      <c r="C46" s="25"/>
      <c r="D46" s="26"/>
      <c r="E46" s="27">
        <f>E47+E50+E53+E54+E55+E56+E57+E58</f>
        <v>193515620.18885446</v>
      </c>
      <c r="F46" s="40"/>
      <c r="G46" s="27">
        <f>G47+G50+G53+G54+G55+G56+G57+G58</f>
        <v>8655994.7784390002</v>
      </c>
      <c r="H46" s="27">
        <f>H47+H50+H53+H54+H55+H56+H57+H58</f>
        <v>24761946.481539998</v>
      </c>
      <c r="I46" s="27">
        <f>I47+I50+I53+I54+I55+I56+I57+I58</f>
        <v>2988302.4371900004</v>
      </c>
      <c r="J46" s="27">
        <f>J47+J50+J53+J54+J55+J56+J57+J58</f>
        <v>57050.540999999997</v>
      </c>
    </row>
    <row r="47" spans="2:11" s="3" customFormat="1" ht="13.5" customHeight="1">
      <c r="B47" s="28" t="s">
        <v>36</v>
      </c>
      <c r="C47" s="48"/>
      <c r="D47" s="30"/>
      <c r="E47" s="34">
        <f>SUM(E48:E49)</f>
        <v>25863775.826000001</v>
      </c>
      <c r="F47" s="42"/>
      <c r="G47" s="33">
        <f t="shared" ref="G47" si="1">SUM(G48:G49)</f>
        <v>0</v>
      </c>
      <c r="H47" s="34">
        <f t="shared" ref="H47:J47" si="2">SUM(H48:H49)</f>
        <v>0</v>
      </c>
      <c r="I47" s="31">
        <f t="shared" si="2"/>
        <v>0</v>
      </c>
      <c r="J47" s="31">
        <f t="shared" si="2"/>
        <v>0</v>
      </c>
      <c r="K47" s="35"/>
    </row>
    <row r="48" spans="2:11" s="3" customFormat="1" ht="13.5" customHeight="1">
      <c r="B48" s="28"/>
      <c r="C48" s="29" t="s">
        <v>11</v>
      </c>
      <c r="D48" s="1" t="s">
        <v>26</v>
      </c>
      <c r="E48" s="39">
        <v>9924028.8000000007</v>
      </c>
      <c r="F48" s="44">
        <v>2030</v>
      </c>
      <c r="G48" s="36">
        <v>0</v>
      </c>
      <c r="H48" s="39">
        <v>0</v>
      </c>
      <c r="I48" s="36">
        <v>0</v>
      </c>
      <c r="J48" s="36">
        <v>0</v>
      </c>
      <c r="K48" s="35"/>
    </row>
    <row r="49" spans="2:11" s="3" customFormat="1" ht="13.5" customHeight="1">
      <c r="B49" s="28"/>
      <c r="C49" s="29" t="s">
        <v>12</v>
      </c>
      <c r="D49" s="1" t="s">
        <v>26</v>
      </c>
      <c r="E49" s="39">
        <v>15939747.026000001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4.25" customHeight="1">
      <c r="B50" s="28" t="s">
        <v>13</v>
      </c>
      <c r="C50" s="29"/>
      <c r="D50" s="1"/>
      <c r="E50" s="34">
        <f>SUM(E51:E52)</f>
        <v>9789656.0825000014</v>
      </c>
      <c r="F50" s="42"/>
      <c r="G50" s="31">
        <f t="shared" ref="G50:J50" si="3">SUM(G51:G52)</f>
        <v>0</v>
      </c>
      <c r="H50" s="34">
        <f t="shared" si="3"/>
        <v>0</v>
      </c>
      <c r="I50" s="34">
        <f t="shared" si="3"/>
        <v>0</v>
      </c>
      <c r="J50" s="34">
        <f t="shared" si="3"/>
        <v>0</v>
      </c>
      <c r="K50" s="35"/>
    </row>
    <row r="51" spans="2:11" s="3" customFormat="1" ht="13.5" customHeight="1">
      <c r="B51" s="28"/>
      <c r="C51" s="29" t="s">
        <v>14</v>
      </c>
      <c r="D51" s="1" t="s">
        <v>26</v>
      </c>
      <c r="E51" s="39">
        <v>677016.16850000003</v>
      </c>
      <c r="F51" s="44">
        <v>2030</v>
      </c>
      <c r="G51" s="36">
        <v>0</v>
      </c>
      <c r="H51" s="39">
        <v>0</v>
      </c>
      <c r="I51" s="36">
        <v>0</v>
      </c>
      <c r="J51" s="36">
        <v>0</v>
      </c>
      <c r="K51" s="35"/>
    </row>
    <row r="52" spans="2:11" s="3" customFormat="1" ht="13.5" customHeight="1">
      <c r="B52" s="28"/>
      <c r="C52" s="29" t="s">
        <v>15</v>
      </c>
      <c r="D52" s="1" t="s">
        <v>26</v>
      </c>
      <c r="E52" s="39">
        <v>9112639.9140000008</v>
      </c>
      <c r="F52" s="44">
        <v>2030</v>
      </c>
      <c r="G52" s="36">
        <v>0</v>
      </c>
      <c r="H52" s="39">
        <v>0</v>
      </c>
      <c r="I52" s="36">
        <v>0</v>
      </c>
      <c r="J52" s="36">
        <v>0</v>
      </c>
      <c r="K52" s="35"/>
    </row>
    <row r="53" spans="2:11" s="3" customFormat="1" ht="13.5" customHeight="1">
      <c r="B53" s="28" t="s">
        <v>56</v>
      </c>
      <c r="C53" s="29"/>
      <c r="D53" s="1" t="s">
        <v>55</v>
      </c>
      <c r="E53" s="39">
        <v>9558433.379280204</v>
      </c>
      <c r="F53" s="44">
        <v>2026</v>
      </c>
      <c r="G53" s="36">
        <v>0</v>
      </c>
      <c r="H53" s="39">
        <v>4415022.15032</v>
      </c>
      <c r="I53" s="36">
        <v>168655.91270999998</v>
      </c>
      <c r="J53" s="36">
        <v>0</v>
      </c>
      <c r="K53" s="35"/>
    </row>
    <row r="54" spans="2:11" s="3" customFormat="1" ht="13.5" customHeight="1">
      <c r="B54" s="28" t="s">
        <v>57</v>
      </c>
      <c r="C54" s="29"/>
      <c r="D54" s="1" t="s">
        <v>55</v>
      </c>
      <c r="E54" s="39">
        <v>5886996.741748997</v>
      </c>
      <c r="F54" s="44">
        <v>2030</v>
      </c>
      <c r="G54" s="36">
        <v>0</v>
      </c>
      <c r="H54" s="39">
        <v>1367582.57926</v>
      </c>
      <c r="I54" s="36">
        <v>111465.98209999999</v>
      </c>
      <c r="J54" s="36">
        <v>10620.767</v>
      </c>
      <c r="K54" s="35"/>
    </row>
    <row r="55" spans="2:11" s="3" customFormat="1" ht="13.5" customHeight="1">
      <c r="B55" s="28" t="s">
        <v>58</v>
      </c>
      <c r="C55" s="29"/>
      <c r="D55" s="1" t="s">
        <v>55</v>
      </c>
      <c r="E55" s="39">
        <v>45148913.943751879</v>
      </c>
      <c r="F55" s="44">
        <v>2030</v>
      </c>
      <c r="G55" s="36">
        <v>0</v>
      </c>
      <c r="H55" s="39">
        <v>10300966.711369999</v>
      </c>
      <c r="I55" s="36">
        <v>969637.01335000002</v>
      </c>
      <c r="J55" s="36">
        <v>21241.534</v>
      </c>
      <c r="K55" s="35"/>
    </row>
    <row r="56" spans="2:11" s="3" customFormat="1" ht="13.5" customHeight="1">
      <c r="B56" s="28" t="s">
        <v>73</v>
      </c>
      <c r="C56" s="29"/>
      <c r="D56" s="1" t="s">
        <v>55</v>
      </c>
      <c r="E56" s="39">
        <v>46756877.973238245</v>
      </c>
      <c r="F56" s="44">
        <v>2031</v>
      </c>
      <c r="G56" s="36">
        <v>0</v>
      </c>
      <c r="H56" s="39">
        <v>7583947.3516600002</v>
      </c>
      <c r="I56" s="36">
        <v>1148420.9142700001</v>
      </c>
      <c r="J56" s="36">
        <v>25188.240000000002</v>
      </c>
      <c r="K56" s="35"/>
    </row>
    <row r="57" spans="2:11" s="3" customFormat="1" ht="13.5" customHeight="1">
      <c r="B57" s="28" t="s">
        <v>74</v>
      </c>
      <c r="C57" s="29"/>
      <c r="D57" s="1" t="s">
        <v>75</v>
      </c>
      <c r="E57" s="39">
        <v>46751969.990157478</v>
      </c>
      <c r="F57" s="44">
        <v>2043</v>
      </c>
      <c r="G57" s="36">
        <v>5260953.6462040003</v>
      </c>
      <c r="H57" s="39">
        <v>1094427.6889300002</v>
      </c>
      <c r="I57" s="36">
        <v>582661.65396000003</v>
      </c>
      <c r="J57" s="36">
        <v>0</v>
      </c>
      <c r="K57" s="35"/>
    </row>
    <row r="58" spans="2:11" s="3" customFormat="1" ht="13.5" customHeight="1" thickBot="1">
      <c r="B58" s="28" t="s">
        <v>88</v>
      </c>
      <c r="C58" s="29"/>
      <c r="D58" s="46" t="s">
        <v>75</v>
      </c>
      <c r="E58" s="39">
        <v>3758996.2521776408</v>
      </c>
      <c r="F58" s="44">
        <v>2042</v>
      </c>
      <c r="G58" s="36">
        <v>3395041.1322349999</v>
      </c>
      <c r="H58" s="39">
        <v>0</v>
      </c>
      <c r="I58" s="36">
        <v>7460.9607999999998</v>
      </c>
      <c r="J58" s="36">
        <v>0</v>
      </c>
      <c r="K58" s="35"/>
    </row>
    <row r="59" spans="2:11" s="3" customFormat="1" ht="13.5" thickBot="1">
      <c r="B59" s="24" t="s">
        <v>20</v>
      </c>
      <c r="C59" s="25"/>
      <c r="D59" s="46"/>
      <c r="E59" s="27">
        <v>0</v>
      </c>
      <c r="F59" s="40"/>
      <c r="G59" s="27">
        <v>0</v>
      </c>
      <c r="H59" s="41">
        <v>0</v>
      </c>
      <c r="I59" s="27">
        <v>0</v>
      </c>
      <c r="J59" s="27">
        <v>0</v>
      </c>
    </row>
    <row r="60" spans="2:11" s="3" customFormat="1" ht="13.5" thickBot="1">
      <c r="B60" s="24" t="s">
        <v>43</v>
      </c>
      <c r="C60" s="25"/>
      <c r="D60" s="26"/>
      <c r="E60" s="27">
        <v>0</v>
      </c>
      <c r="F60" s="40"/>
      <c r="G60" s="27">
        <v>0</v>
      </c>
      <c r="H60" s="41">
        <v>0</v>
      </c>
      <c r="I60" s="27">
        <v>0</v>
      </c>
      <c r="J60" s="27">
        <v>0</v>
      </c>
    </row>
    <row r="61" spans="2:11" s="3" customFormat="1" ht="13.5" thickBot="1">
      <c r="B61" s="24" t="s">
        <v>16</v>
      </c>
      <c r="C61" s="25"/>
      <c r="D61" s="26"/>
      <c r="E61" s="27">
        <f>E62+E64+E65</f>
        <v>60700882.617239997</v>
      </c>
      <c r="F61" s="40"/>
      <c r="G61" s="27">
        <f>G62+G64+G65</f>
        <v>0</v>
      </c>
      <c r="H61" s="41">
        <f>H62+H64+H65</f>
        <v>8084306.5230799997</v>
      </c>
      <c r="I61" s="27">
        <f>I62+I64+I65</f>
        <v>3764949.9039499997</v>
      </c>
      <c r="J61" s="27">
        <f>J62+J64+J65</f>
        <v>0</v>
      </c>
    </row>
    <row r="62" spans="2:11" s="3" customFormat="1" ht="13.5" customHeight="1">
      <c r="B62" s="28" t="s">
        <v>41</v>
      </c>
      <c r="C62" s="29"/>
      <c r="D62" s="1"/>
      <c r="E62" s="31">
        <f>SUM(E63:E63)</f>
        <v>60700882.617239997</v>
      </c>
      <c r="F62" s="32"/>
      <c r="G62" s="31">
        <f>SUM(G63:G63)</f>
        <v>0</v>
      </c>
      <c r="H62" s="34">
        <f>SUM(H63:H63)</f>
        <v>8084306.5230799997</v>
      </c>
      <c r="I62" s="31">
        <f>SUM(I63:I63)</f>
        <v>3764949.9039499997</v>
      </c>
      <c r="J62" s="31">
        <f>SUM(J63:J63)</f>
        <v>0</v>
      </c>
      <c r="K62" s="35"/>
    </row>
    <row r="63" spans="2:11" s="3" customFormat="1" ht="13.5" customHeight="1">
      <c r="B63" s="28"/>
      <c r="C63" s="29" t="s">
        <v>17</v>
      </c>
      <c r="D63" s="1" t="s">
        <v>26</v>
      </c>
      <c r="E63" s="36">
        <v>60700882.617239997</v>
      </c>
      <c r="F63" s="37">
        <v>2031</v>
      </c>
      <c r="G63" s="36">
        <v>0</v>
      </c>
      <c r="H63" s="39">
        <v>8084306.5230799997</v>
      </c>
      <c r="I63" s="36">
        <v>3764949.9039499997</v>
      </c>
      <c r="J63" s="36">
        <v>0</v>
      </c>
      <c r="K63" s="35"/>
    </row>
    <row r="64" spans="2:11" s="3" customFormat="1" ht="13.5" customHeight="1">
      <c r="B64" s="28" t="s">
        <v>42</v>
      </c>
      <c r="C64" s="29"/>
      <c r="D64" s="1"/>
      <c r="E64" s="31">
        <v>0</v>
      </c>
      <c r="F64" s="42"/>
      <c r="G64" s="31">
        <v>0</v>
      </c>
      <c r="H64" s="42">
        <v>0</v>
      </c>
      <c r="I64" s="31">
        <v>0</v>
      </c>
      <c r="J64" s="31">
        <v>0</v>
      </c>
      <c r="K64" s="35"/>
    </row>
    <row r="65" spans="2:11" s="3" customFormat="1" ht="13.5" customHeight="1" thickBot="1">
      <c r="B65" s="28" t="s">
        <v>20</v>
      </c>
      <c r="C65" s="29"/>
      <c r="D65" s="1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18</v>
      </c>
      <c r="C66" s="25"/>
      <c r="D66" s="26"/>
      <c r="E66" s="27">
        <f>E67</f>
        <v>898.63046624917104</v>
      </c>
      <c r="F66" s="40"/>
      <c r="G66" s="27">
        <f t="shared" ref="G66:J66" si="4">G67</f>
        <v>0</v>
      </c>
      <c r="H66" s="41">
        <f t="shared" si="4"/>
        <v>0</v>
      </c>
      <c r="I66" s="27">
        <f t="shared" si="4"/>
        <v>0</v>
      </c>
      <c r="J66" s="27">
        <f t="shared" si="4"/>
        <v>0</v>
      </c>
    </row>
    <row r="67" spans="2:11" s="3" customFormat="1" ht="13.5" customHeight="1" thickBot="1">
      <c r="B67" s="28"/>
      <c r="C67" s="29" t="s">
        <v>19</v>
      </c>
      <c r="D67" s="1" t="s">
        <v>7</v>
      </c>
      <c r="E67" s="36">
        <v>898.63046624917104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5"/>
    </row>
    <row r="68" spans="2:11" s="3" customFormat="1" ht="13.5" thickBot="1">
      <c r="B68" s="24" t="s">
        <v>29</v>
      </c>
      <c r="C68" s="25"/>
      <c r="D68" s="30"/>
      <c r="E68" s="27">
        <f>E69+E74</f>
        <v>1589160988.946701</v>
      </c>
      <c r="F68" s="40"/>
      <c r="G68" s="27">
        <f>SUM(G69,G74)</f>
        <v>120000000</v>
      </c>
      <c r="H68" s="41">
        <f>SUM(H69,H74)</f>
        <v>142046616.09535</v>
      </c>
      <c r="I68" s="27">
        <f>SUM(I69,I74)</f>
        <v>86665617.690153018</v>
      </c>
      <c r="J68" s="27">
        <f>SUM(J69,J74)</f>
        <v>63008.888099443997</v>
      </c>
    </row>
    <row r="69" spans="2:11" s="3" customFormat="1" ht="12.75" customHeight="1">
      <c r="B69" s="28" t="s">
        <v>30</v>
      </c>
      <c r="C69" s="29"/>
      <c r="D69" s="30"/>
      <c r="E69" s="34">
        <f>E70+E73</f>
        <v>240447374.08169213</v>
      </c>
      <c r="F69" s="33"/>
      <c r="G69" s="49">
        <f>G70+G73</f>
        <v>120000000</v>
      </c>
      <c r="H69" s="34">
        <f>H70+H73</f>
        <v>33879984.61445</v>
      </c>
      <c r="I69" s="31">
        <f>I70+I73</f>
        <v>9916177.1814205553</v>
      </c>
      <c r="J69" s="31">
        <f>J70+J73</f>
        <v>61331.034339443999</v>
      </c>
      <c r="K69" s="35"/>
    </row>
    <row r="70" spans="2:11" s="3" customFormat="1" ht="12.75" customHeight="1">
      <c r="B70" s="28" t="s">
        <v>31</v>
      </c>
      <c r="C70" s="29"/>
      <c r="D70" s="1"/>
      <c r="E70" s="34">
        <f>SUM(E71:E72)</f>
        <v>240447374.08169213</v>
      </c>
      <c r="F70" s="31"/>
      <c r="G70" s="34">
        <f>SUM(G71:G72)</f>
        <v>120000000</v>
      </c>
      <c r="H70" s="34">
        <f t="shared" ref="H70:J70" si="5">SUM(H71:H72)</f>
        <v>33879984.61445</v>
      </c>
      <c r="I70" s="34">
        <f t="shared" si="5"/>
        <v>9916177.1814205553</v>
      </c>
      <c r="J70" s="34">
        <f t="shared" si="5"/>
        <v>61331.034339443999</v>
      </c>
      <c r="K70" s="35"/>
    </row>
    <row r="71" spans="2:11" s="3" customFormat="1" ht="12.75" customHeight="1">
      <c r="B71" s="28"/>
      <c r="C71" s="29" t="s">
        <v>47</v>
      </c>
      <c r="D71" s="1" t="s">
        <v>26</v>
      </c>
      <c r="E71" s="39">
        <v>75862500</v>
      </c>
      <c r="F71" s="37">
        <v>2026</v>
      </c>
      <c r="G71" s="39">
        <v>0</v>
      </c>
      <c r="H71" s="39">
        <v>33879984.61445</v>
      </c>
      <c r="I71" s="36">
        <v>6290295.1221205546</v>
      </c>
      <c r="J71" s="36">
        <v>61331.034339443999</v>
      </c>
      <c r="K71" s="35"/>
    </row>
    <row r="72" spans="2:11" s="3" customFormat="1" ht="12.75" customHeight="1">
      <c r="B72" s="28"/>
      <c r="C72" s="29" t="s">
        <v>89</v>
      </c>
      <c r="D72" s="1" t="s">
        <v>7</v>
      </c>
      <c r="E72" s="39">
        <v>164584874.08169213</v>
      </c>
      <c r="F72" s="37">
        <v>2027</v>
      </c>
      <c r="G72" s="39">
        <v>120000000</v>
      </c>
      <c r="H72" s="39">
        <v>0</v>
      </c>
      <c r="I72" s="36">
        <v>3625882.0593000003</v>
      </c>
      <c r="J72" s="36">
        <v>0</v>
      </c>
      <c r="K72" s="35"/>
    </row>
    <row r="73" spans="2:11" s="3" customFormat="1" ht="12.75" customHeight="1">
      <c r="B73" s="28" t="s">
        <v>32</v>
      </c>
      <c r="C73" s="29"/>
      <c r="D73" s="1"/>
      <c r="E73" s="34">
        <v>0</v>
      </c>
      <c r="F73" s="31"/>
      <c r="G73" s="34">
        <v>0</v>
      </c>
      <c r="H73" s="34">
        <v>0</v>
      </c>
      <c r="I73" s="31">
        <v>0</v>
      </c>
      <c r="J73" s="31">
        <v>0</v>
      </c>
      <c r="K73" s="35"/>
    </row>
    <row r="74" spans="2:11" s="3" customFormat="1" ht="12.75" customHeight="1">
      <c r="B74" s="28" t="s">
        <v>33</v>
      </c>
      <c r="C74" s="29"/>
      <c r="D74" s="1"/>
      <c r="E74" s="34">
        <f>SUM(E75:E77)</f>
        <v>1348713614.8650088</v>
      </c>
      <c r="F74" s="31"/>
      <c r="G74" s="34">
        <f>SUM(G75:G77)</f>
        <v>0</v>
      </c>
      <c r="H74" s="34">
        <f>SUM(H75:H77)</f>
        <v>108166631.48089999</v>
      </c>
      <c r="I74" s="34">
        <f>SUM(I75:I77)</f>
        <v>76749440.508732468</v>
      </c>
      <c r="J74" s="34">
        <f>SUM(J75:J77)</f>
        <v>1677.8537599999986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365198473.82300884</v>
      </c>
      <c r="F75" s="37">
        <v>2025</v>
      </c>
      <c r="G75" s="39">
        <v>0</v>
      </c>
      <c r="H75" s="39">
        <v>108166631.48089999</v>
      </c>
      <c r="I75" s="36">
        <v>14872911.834692463</v>
      </c>
      <c r="J75" s="36">
        <v>335.06110000000001</v>
      </c>
      <c r="K75" s="35"/>
    </row>
    <row r="76" spans="2:11" s="3" customFormat="1" ht="12.75" customHeight="1">
      <c r="B76" s="28"/>
      <c r="C76" s="29" t="s">
        <v>78</v>
      </c>
      <c r="D76" s="1" t="s">
        <v>26</v>
      </c>
      <c r="E76" s="39">
        <v>522042289.167</v>
      </c>
      <c r="F76" s="37">
        <v>2027</v>
      </c>
      <c r="G76" s="39">
        <v>0</v>
      </c>
      <c r="H76" s="39">
        <v>0</v>
      </c>
      <c r="I76" s="36">
        <v>34317184.0462</v>
      </c>
      <c r="J76" s="36">
        <v>674.02444999999852</v>
      </c>
      <c r="K76" s="35"/>
    </row>
    <row r="77" spans="2:11" s="3" customFormat="1" ht="12.75" customHeight="1" thickBot="1">
      <c r="B77" s="28"/>
      <c r="C77" s="29" t="s">
        <v>79</v>
      </c>
      <c r="D77" s="46" t="s">
        <v>26</v>
      </c>
      <c r="E77" s="39">
        <v>461472851.875</v>
      </c>
      <c r="F77" s="50">
        <v>2029</v>
      </c>
      <c r="G77" s="51">
        <v>0</v>
      </c>
      <c r="H77" s="39">
        <v>0</v>
      </c>
      <c r="I77" s="36">
        <v>27559344.627840005</v>
      </c>
      <c r="J77" s="36">
        <v>668.76820999999995</v>
      </c>
      <c r="K77" s="35"/>
    </row>
    <row r="78" spans="2:11" s="3" customFormat="1" ht="13.5" thickBot="1">
      <c r="B78" s="24" t="s">
        <v>34</v>
      </c>
      <c r="C78" s="25"/>
      <c r="D78" s="46"/>
      <c r="E78" s="52"/>
      <c r="F78" s="53"/>
      <c r="G78" s="52"/>
      <c r="H78" s="53"/>
      <c r="I78" s="52"/>
      <c r="J78" s="52"/>
    </row>
    <row r="79" spans="2:11" s="3" customFormat="1" ht="13.5" thickBot="1">
      <c r="B79" s="24" t="s">
        <v>20</v>
      </c>
      <c r="C79" s="25"/>
      <c r="D79" s="26"/>
      <c r="E79" s="36"/>
      <c r="F79" s="38"/>
      <c r="G79" s="36"/>
      <c r="H79" s="38"/>
      <c r="I79" s="36"/>
      <c r="J79" s="36"/>
    </row>
    <row r="80" spans="2:11" s="3" customFormat="1" ht="13.5" thickBot="1">
      <c r="B80" s="24" t="s">
        <v>37</v>
      </c>
      <c r="C80" s="25"/>
      <c r="D80" s="26" t="s">
        <v>21</v>
      </c>
      <c r="E80" s="27">
        <f>E68+E66+E61+E60+E59+E46+E45+E24+E7</f>
        <v>2117788586.7656615</v>
      </c>
      <c r="F80" s="40"/>
      <c r="G80" s="27">
        <f>G68+G66+G61+G60+G59+G46+G45+G24+G7</f>
        <v>134215388.000939</v>
      </c>
      <c r="H80" s="41">
        <f>H68+H66+H61+H60+H59+H46+H45+H24+H7</f>
        <v>212884442.95646399</v>
      </c>
      <c r="I80" s="27">
        <f>I68+I66+I61+I60+I59+I46+I45+I24+I7</f>
        <v>107511131.46376315</v>
      </c>
      <c r="J80" s="27">
        <f>J68+J66+J61+J60+J59+J46+J45+J24+J7</f>
        <v>261582.19066930644</v>
      </c>
      <c r="K80" s="54"/>
    </row>
    <row r="81" spans="2:11" s="3" customFormat="1" ht="13.5" thickBot="1">
      <c r="B81" s="24" t="s">
        <v>22</v>
      </c>
      <c r="C81" s="25"/>
      <c r="D81" s="26"/>
      <c r="E81" s="52"/>
      <c r="F81" s="53"/>
      <c r="G81" s="52"/>
      <c r="H81" s="55"/>
      <c r="I81" s="55"/>
      <c r="J81" s="55"/>
    </row>
    <row r="82" spans="2:11" s="3" customFormat="1">
      <c r="B82" s="56" t="s">
        <v>23</v>
      </c>
      <c r="C82" s="57"/>
      <c r="D82" s="30" t="s">
        <v>7</v>
      </c>
      <c r="E82" s="58"/>
      <c r="F82" s="59"/>
      <c r="G82" s="58"/>
      <c r="H82" s="60"/>
      <c r="I82" s="58"/>
      <c r="J82" s="58"/>
    </row>
    <row r="83" spans="2:11" s="3" customFormat="1">
      <c r="B83" s="61" t="s">
        <v>10</v>
      </c>
      <c r="C83" s="62"/>
      <c r="D83" s="1" t="s">
        <v>7</v>
      </c>
      <c r="E83" s="63"/>
      <c r="F83" s="64"/>
      <c r="G83" s="63"/>
      <c r="H83" s="65"/>
      <c r="I83" s="63"/>
      <c r="J83" s="63"/>
      <c r="K83" s="35"/>
    </row>
    <row r="84" spans="2:11" s="3" customFormat="1">
      <c r="B84" s="61" t="s">
        <v>24</v>
      </c>
      <c r="C84" s="62"/>
      <c r="D84" s="1" t="s">
        <v>7</v>
      </c>
      <c r="E84" s="63"/>
      <c r="F84" s="64"/>
      <c r="G84" s="63"/>
      <c r="H84" s="65"/>
      <c r="I84" s="63"/>
      <c r="J84" s="63"/>
      <c r="K84" s="66"/>
    </row>
    <row r="85" spans="2:11" s="3" customFormat="1" ht="13.5" thickBot="1">
      <c r="B85" s="67" t="s">
        <v>20</v>
      </c>
      <c r="C85" s="68"/>
      <c r="D85" s="46" t="s">
        <v>7</v>
      </c>
      <c r="E85" s="69"/>
      <c r="F85" s="70"/>
      <c r="G85" s="69"/>
      <c r="H85" s="71"/>
      <c r="I85" s="69"/>
      <c r="J85" s="69"/>
      <c r="K85" s="7"/>
    </row>
    <row r="86" spans="2:11" s="3" customFormat="1" ht="12.75" customHeight="1">
      <c r="B86" s="29"/>
      <c r="C86" s="29"/>
      <c r="D86" s="72"/>
      <c r="E86" s="7"/>
      <c r="F86" s="7"/>
      <c r="G86" s="7"/>
      <c r="H86" s="7"/>
      <c r="I86" s="7"/>
      <c r="J86" s="7"/>
      <c r="K86" s="73"/>
    </row>
    <row r="87" spans="2:11" s="3" customFormat="1" ht="12.75" customHeight="1">
      <c r="B87" s="3" t="s">
        <v>83</v>
      </c>
      <c r="C87" s="29"/>
      <c r="D87" s="74"/>
      <c r="E87" s="35"/>
      <c r="F87" s="35"/>
      <c r="G87" s="35"/>
      <c r="H87" s="35"/>
      <c r="I87" s="35"/>
      <c r="J87" s="35"/>
    </row>
    <row r="88" spans="2:11" s="3" customFormat="1" ht="12.75" customHeight="1">
      <c r="B88" s="75" t="s">
        <v>92</v>
      </c>
    </row>
    <row r="89" spans="2:11" s="3" customFormat="1" ht="12.75" customHeight="1">
      <c r="B89" s="3" t="s">
        <v>46</v>
      </c>
      <c r="C89" s="75"/>
      <c r="D89" s="76"/>
      <c r="E89" s="77"/>
      <c r="F89" s="77"/>
      <c r="G89" s="77"/>
      <c r="H89" s="77"/>
      <c r="I89" s="77"/>
      <c r="J89" s="77"/>
    </row>
    <row r="90" spans="2:11" s="3" customFormat="1" ht="12.75" customHeight="1">
      <c r="B90" s="75" t="s">
        <v>93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3" customFormat="1">
      <c r="C91" s="3" t="s">
        <v>94</v>
      </c>
      <c r="D91" s="80"/>
      <c r="E91" s="81"/>
      <c r="F91" s="81"/>
      <c r="G91" s="81"/>
      <c r="H91" s="82"/>
      <c r="I91" s="82"/>
      <c r="J91" s="82"/>
      <c r="K91" s="83"/>
    </row>
    <row r="92" spans="2:11" s="3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3" customFormat="1">
      <c r="B93" s="84"/>
      <c r="E93" s="87"/>
      <c r="F93" s="87"/>
      <c r="G93" s="87"/>
      <c r="H93" s="87"/>
      <c r="I93" s="87"/>
      <c r="J93" s="88"/>
      <c r="K93" s="80"/>
    </row>
    <row r="94" spans="2:11" s="3" customFormat="1">
      <c r="E94" s="89"/>
      <c r="F94" s="89"/>
      <c r="G94" s="89"/>
      <c r="H94" s="87"/>
      <c r="I94" s="90"/>
      <c r="J94" s="91"/>
      <c r="K94" s="80"/>
    </row>
    <row r="95" spans="2:11" s="3" customFormat="1">
      <c r="E95" s="92"/>
      <c r="F95" s="92"/>
      <c r="G95" s="92"/>
      <c r="H95" s="92"/>
      <c r="I95" s="92"/>
      <c r="J95" s="92"/>
      <c r="K95" s="80"/>
    </row>
    <row r="96" spans="2:11" s="3" customFormat="1">
      <c r="E96" s="92"/>
      <c r="F96" s="92"/>
      <c r="G96" s="92"/>
      <c r="H96" s="93"/>
      <c r="I96" s="94"/>
      <c r="J96" s="95"/>
      <c r="K96" s="80"/>
    </row>
    <row r="97" spans="5:11" s="3" customFormat="1">
      <c r="E97" s="93"/>
      <c r="F97" s="93"/>
      <c r="G97" s="93"/>
      <c r="H97" s="96"/>
      <c r="I97" s="93"/>
      <c r="J97" s="97"/>
      <c r="K97" s="90"/>
    </row>
    <row r="98" spans="5:11" s="3" customFormat="1">
      <c r="E98" s="98"/>
      <c r="F98" s="9"/>
      <c r="G98" s="9"/>
      <c r="K98" s="90"/>
    </row>
    <row r="99" spans="5:11" s="3" customFormat="1">
      <c r="E99" s="9"/>
      <c r="F99" s="9"/>
      <c r="G99" s="9"/>
    </row>
    <row r="100" spans="5:11" s="3" customFormat="1">
      <c r="E100" s="8"/>
      <c r="F100" s="8"/>
      <c r="G100" s="8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  <row r="310" spans="5:7" s="3" customFormat="1">
      <c r="E310" s="9"/>
      <c r="F310" s="9"/>
      <c r="G310" s="9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5:C45"/>
    <mergeCell ref="B68:C68"/>
    <mergeCell ref="B81:C81"/>
    <mergeCell ref="B78:C78"/>
    <mergeCell ref="B79:C79"/>
    <mergeCell ref="B80:C80"/>
    <mergeCell ref="B46:C46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2024-12-16T17:20:02Z</dcterms:modified>
</cp:coreProperties>
</file>